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ene-mzo 2019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  <definedName name="_xlnm.Print_Area" localSheetId="0">ESF!$A$1:$G$52</definedName>
  </definedNames>
  <calcPr calcId="171027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26" i="4"/>
  <c r="G46" i="4"/>
  <c r="F26" i="4"/>
  <c r="B28" i="4"/>
  <c r="C28" i="4"/>
  <c r="G48" i="4" l="1"/>
  <c r="F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<sst xmlns="http://schemas.openxmlformats.org/spreadsheetml/2006/main" count="59" uniqueCount="59">
  <si>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</si>
  <si>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</si>
  <si>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</si>
  <si>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</si>
  <si>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</si>
  <si>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</si>
  <si>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</si>
  <si>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</si>
  <si>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</si>
  <si>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</si>
  <si>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</si>
  <si>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</si>
  <si>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</si>
  <si>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</si>
  <si>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</si>
  <si>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</si>
  <si>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</si>
  <si>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</si>
  <si>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</si>
  <si>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</si>
  <si>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</si>
  <si>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</si>
  <si>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</si>
  <si>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</si>
  <si>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</si>
  <si>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</si>
  <si>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</si>
  <si>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</si>
  <si>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</si>
  <si>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</si>
  <si>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</si>
  <si>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</si>
  <si>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</si>
  <si>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</si>
  <si>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</si>
  <si>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</si>
  <si>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</si>
  <si>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</si>
  <si>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</si>
  <si>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</si>
  <si>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</si>
  <si>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</si>
  <si>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</si>
  <si>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</si>
  <si>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</si>
  <si>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</si>
  <si>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</si>
  <si>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</si>
  <si>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</si>
  <si>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</si>
  <si>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</si>
  <si>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</si>
  <si>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</si>
  <si>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</si>
  <si>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</si>
  <si>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</si>
  <si>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</si>
  <si>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UNIVERSIDAD POLITECNICA DE JUVENTINO ROSAS
Estado de Situación Financiera
Al 31 de Marzo de 2019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</si>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</sst>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3" borderId="0" xfId="0" applyFont="1" applyFill="1" applyBorder="1" applyAlignment="1">
      <alignment vertical="top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tabSelected="1" zoomScaleNormal="100" zoomScaleSheetLayoutView="100" workbookViewId="0">
      <selection activeCell="A8" sqref="A8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4" t="s">
        <v>57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7538198.1399999997</v>
      </c>
      <c r="C5" s="12">
        <v>6091645.1900000004</v>
      </c>
      <c r="D5" s="17"/>
      <c r="E5" s="11" t="s">
        <v>40</v>
      </c>
      <c r="F5" s="12">
        <v>5159113.7699999996</v>
      </c>
      <c r="G5" s="5">
        <v>6587070.4500000002</v>
      </c>
    </row>
    <row r="6" spans="1:7" x14ac:dyDescent="0.2">
      <c r="A6" s="30" t="s">
        <v>28</v>
      </c>
      <c r="B6" s="12">
        <v>93082.05</v>
      </c>
      <c r="C6" s="12">
        <v>24408.94</v>
      </c>
      <c r="D6" s="17"/>
      <c r="E6" s="11" t="s">
        <v>41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42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43</v>
      </c>
      <c r="F10" s="12">
        <v>0</v>
      </c>
      <c r="G10" s="5">
        <v>0</v>
      </c>
    </row>
    <row r="11" spans="1:7" x14ac:dyDescent="0.2">
      <c r="A11" s="30" t="s">
        <v>22</v>
      </c>
      <c r="B11" s="12">
        <v>7100</v>
      </c>
      <c r="C11" s="12">
        <v>7100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44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7638380.1899999995</v>
      </c>
      <c r="C13" s="10">
        <f>SUM(C5:C11)</f>
        <v>6123154.1300000008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5159113.7699999996</v>
      </c>
      <c r="G14" s="5">
        <f>SUM(G5:G12)</f>
        <v>6587070.4500000002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104562779.81</v>
      </c>
      <c r="C18" s="12">
        <v>104562779.81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42245182.57</v>
      </c>
      <c r="C19" s="12">
        <v>42705604.780000001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88673.43</v>
      </c>
      <c r="C20" s="12">
        <v>88673.43</v>
      </c>
      <c r="D20" s="17"/>
      <c r="E20" s="11" t="s">
        <v>45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-36959502.670000002</v>
      </c>
      <c r="C21" s="12">
        <v>-37271155.960000001</v>
      </c>
      <c r="D21" s="17"/>
      <c r="E21" s="13" t="s">
        <v>46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/>
      <c r="B24" s="12"/>
      <c r="C24" s="12"/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109937133.14</v>
      </c>
      <c r="C26" s="10">
        <f>SUM(C16:C24)</f>
        <v>110085902.06</v>
      </c>
      <c r="D26" s="17"/>
      <c r="E26" s="39" t="s">
        <v>56</v>
      </c>
      <c r="F26" s="10">
        <f>SUM(F24+F14)</f>
        <v>5159113.7699999996</v>
      </c>
      <c r="G26" s="6">
        <f>SUM(G14+G24)</f>
        <v>6587070.4500000002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117575513.33</v>
      </c>
      <c r="C28" s="10">
        <f>C13+C26</f>
        <v>116209056.19</v>
      </c>
      <c r="D28" s="14"/>
      <c r="E28" s="9" t="s">
        <v>48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47</v>
      </c>
      <c r="F30" s="10">
        <f>SUM(F31:F33)</f>
        <v>131241218.98</v>
      </c>
      <c r="G30" s="6">
        <f>SUM(G31:G33)</f>
        <v>131241218.98</v>
      </c>
    </row>
    <row r="31" spans="1:7" x14ac:dyDescent="0.2">
      <c r="A31" s="31"/>
      <c r="B31" s="15"/>
      <c r="C31" s="15"/>
      <c r="D31" s="17"/>
      <c r="E31" s="11" t="s">
        <v>2</v>
      </c>
      <c r="F31" s="12">
        <v>131052297.43000001</v>
      </c>
      <c r="G31" s="5">
        <v>131052297.43000001</v>
      </c>
    </row>
    <row r="32" spans="1:7" x14ac:dyDescent="0.2">
      <c r="A32" s="31"/>
      <c r="B32" s="15"/>
      <c r="C32" s="15"/>
      <c r="D32" s="17"/>
      <c r="E32" s="11" t="s">
        <v>18</v>
      </c>
      <c r="F32" s="12">
        <v>188921.55</v>
      </c>
      <c r="G32" s="5">
        <v>188921.55</v>
      </c>
    </row>
    <row r="33" spans="1:7" x14ac:dyDescent="0.2">
      <c r="A33" s="31"/>
      <c r="B33" s="15"/>
      <c r="C33" s="15"/>
      <c r="D33" s="17"/>
      <c r="E33" s="11" t="s">
        <v>50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49</v>
      </c>
      <c r="F35" s="10">
        <f>SUM(F36:F40)</f>
        <v>-18824819.420000002</v>
      </c>
      <c r="G35" s="6">
        <f>SUM(G36:G40)</f>
        <v>-21619233.240000002</v>
      </c>
    </row>
    <row r="36" spans="1:7" x14ac:dyDescent="0.2">
      <c r="A36" s="31"/>
      <c r="B36" s="15"/>
      <c r="C36" s="15"/>
      <c r="D36" s="17"/>
      <c r="E36" s="11" t="s">
        <v>51</v>
      </c>
      <c r="F36" s="12">
        <v>2799386.22</v>
      </c>
      <c r="G36" s="5">
        <v>-3904371.73</v>
      </c>
    </row>
    <row r="37" spans="1:7" x14ac:dyDescent="0.2">
      <c r="A37" s="31"/>
      <c r="B37" s="15"/>
      <c r="C37" s="15"/>
      <c r="D37" s="17"/>
      <c r="E37" s="11" t="s">
        <v>19</v>
      </c>
      <c r="F37" s="12">
        <v>-21624205.640000001</v>
      </c>
      <c r="G37" s="5">
        <v>-17714861.510000002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52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53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54</v>
      </c>
      <c r="F46" s="12">
        <f>SUM(F42+F35+F30)</f>
        <v>112416399.56</v>
      </c>
      <c r="G46" s="5">
        <f>SUM(G42+G35+G30)</f>
        <v>109621985.74000001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55</v>
      </c>
      <c r="F48" s="10">
        <f>F46+F26</f>
        <v>117575513.33</v>
      </c>
      <c r="G48" s="20">
        <f>G46+G26</f>
        <v>116209056.19000001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x14ac:dyDescent="0.2">
      <c r="A51" s="43" t="s">
        <v>58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IFI-11</cp:lastModifiedBy>
  <cp:lastPrinted>2019-04-25T19:42:51Z</cp:lastPrinted>
  <dcterms:created xsi:type="dcterms:W3CDTF">2012-12-11T20:26:08Z</dcterms:created>
  <dcterms:modified xsi:type="dcterms:W3CDTF">2019-04-25T19:42:53Z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